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7540" windowHeight="9320"/>
  </bookViews>
  <sheets>
    <sheet name="Sheet1" sheetId="1" r:id="rId1"/>
  </sheets>
  <calcPr calcId="124519"/>
</workbook>
</file>

<file path=xl/calcChain.xml><?xml version="1.0" encoding="utf-8"?>
<calcChain xmlns="http://schemas.openxmlformats.org/spreadsheetml/2006/main">
  <c r="I12" i="1"/>
  <c r="H14"/>
  <c r="H15"/>
  <c r="G3" l="1"/>
  <c r="H3" s="1"/>
  <c r="G2"/>
  <c r="H2" s="1"/>
  <c r="E4" s="1"/>
  <c r="H4" l="1"/>
  <c r="E5"/>
  <c r="H5" s="1"/>
  <c r="F10" l="1"/>
  <c r="F8"/>
  <c r="H12"/>
  <c r="H10"/>
  <c r="H11"/>
  <c r="H9"/>
  <c r="F16" l="1"/>
  <c r="H16" s="1"/>
  <c r="F13"/>
  <c r="H13" s="1"/>
  <c r="H8"/>
  <c r="H17" s="1"/>
  <c r="D17" s="1"/>
</calcChain>
</file>

<file path=xl/sharedStrings.xml><?xml version="1.0" encoding="utf-8"?>
<sst xmlns="http://schemas.openxmlformats.org/spreadsheetml/2006/main" count="58" uniqueCount="53">
  <si>
    <t>序号</t>
  </si>
  <si>
    <t>产品名称</t>
  </si>
  <si>
    <t>参数</t>
  </si>
  <si>
    <t>单位</t>
  </si>
  <si>
    <t>数量</t>
  </si>
  <si>
    <t>单价</t>
  </si>
  <si>
    <t>总价</t>
  </si>
  <si>
    <t>备注</t>
  </si>
  <si>
    <t>LED</t>
  </si>
  <si>
    <t>个</t>
  </si>
  <si>
    <t>平方</t>
  </si>
  <si>
    <t>控制卡</t>
  </si>
  <si>
    <t>处理器</t>
  </si>
  <si>
    <t>长排线</t>
  </si>
  <si>
    <t>16P排线</t>
  </si>
  <si>
    <t>16P长排线</t>
  </si>
  <si>
    <t>电源线</t>
  </si>
  <si>
    <t>米</t>
  </si>
  <si>
    <t>施工及辅材</t>
  </si>
  <si>
    <t>合计</t>
  </si>
  <si>
    <t>显示屏开关电源 
工作温度 -25℃-+70℃ 
低温启动特性 @-40℃ -25℃，220Vac 
输入,热机 5 分钟，带载 40A，
可以启动储存温度  -40℃-85℃
工作湿度 20%RH-90%RH 
储存湿度 10%RH-95%RH 
散热方式  自然对流散热，需紧贴客户金属机箱外壳散热
大气压  70-106KPa 
可用最高海拔高度 Altitude 3000m
物理尺寸 长 192±1mm*宽 82±1mm*高 30±1mm重量 0.36kg 输入端子 9.5mm-5P pitch terminal, L N FG 
输出端子 9.5mm-6P pitch terminal, V+ V+ V+ V- V- V
短路保护  可长期短路，消除短路后自动恢复工作过流保护  48~76A 故障消除后自动恢复工作
额定输出电压 V1:+4.5Vdc
额定输出电流范围 0～40.0A
稳压精度  ±2%
负载调整率  ±2%
电压过冲 &lt;5.0%
启动时间  3Sec.
纹波噪声 &lt;200mV
容性负载至少 5000uF</t>
    <phoneticPr fontId="4" type="noConversion"/>
  </si>
  <si>
    <t>•集成HUB75，无需再配转接板，更方便，成本更低；
•减少接插连接件，减少故障点，故障率更低；
•支持常规芯片实现高刷新、高灰度、高亮度；
•全新灰度引擎，低灰度表现更佳；
•细节处理更完美，可消除单元板设计引起的某行偏暗、低灰偏红、鬼影等细节问题；
•支持14bit精度逐点校正；
•支持所有常规芯片、PWM芯片和灯饰芯片；
•支持静态屏、1/2~1/32扫之间的任意扫描类型；
•支持任意抽点，支持数据偏移，可轻松实现各种异型屏、球形屏、创意显示屏；
•单卡支持32组RGB信号输出；
•支持超大带载面积；
•先进设计，优质元器件，全自动高低温老化测试，零故障出厂；
•支持DC 3.3V~6V超宽工作电压，有效减弱电压波动带来的影响；
支持电源反接保护电路</t>
    <phoneticPr fontId="4" type="noConversion"/>
  </si>
  <si>
    <t>米</t>
    <phoneticPr fontId="4" type="noConversion"/>
  </si>
  <si>
    <t>LED屏配单模板</t>
    <phoneticPr fontId="4" type="noConversion"/>
  </si>
  <si>
    <t>计划屏长</t>
    <phoneticPr fontId="4" type="noConversion"/>
  </si>
  <si>
    <t>计划屏高</t>
    <phoneticPr fontId="4" type="noConversion"/>
  </si>
  <si>
    <t>实际屏长</t>
    <phoneticPr fontId="4" type="noConversion"/>
  </si>
  <si>
    <t>实际屏高</t>
    <phoneticPr fontId="4" type="noConversion"/>
  </si>
  <si>
    <t>显示屏面积换算公式</t>
    <phoneticPr fontId="4" type="noConversion"/>
  </si>
  <si>
    <t>平方</t>
    <phoneticPr fontId="4" type="noConversion"/>
  </si>
  <si>
    <t>品牌规格</t>
    <phoneticPr fontId="4" type="noConversion"/>
  </si>
  <si>
    <r>
      <t>L</t>
    </r>
    <r>
      <rPr>
        <sz val="11"/>
        <color theme="1"/>
        <rFont val="宋体"/>
        <family val="3"/>
        <charset val="134"/>
        <scheme val="minor"/>
      </rPr>
      <t>ennata</t>
    </r>
    <phoneticPr fontId="4" type="noConversion"/>
  </si>
  <si>
    <t>配电柜</t>
    <phoneticPr fontId="4" type="noConversion"/>
  </si>
  <si>
    <t>挂墙普通支架</t>
    <phoneticPr fontId="4" type="noConversion"/>
  </si>
  <si>
    <r>
      <rPr>
        <b/>
        <sz val="10"/>
        <rFont val="宋体"/>
        <family val="3"/>
        <charset val="134"/>
      </rPr>
      <t>海康威视</t>
    </r>
    <r>
      <rPr>
        <b/>
        <sz val="10"/>
        <color rgb="FFFF0000"/>
        <rFont val="宋体"/>
        <family val="3"/>
        <charset val="134"/>
      </rPr>
      <t xml:space="preserve"> P2.5</t>
    </r>
    <r>
      <rPr>
        <b/>
        <sz val="10"/>
        <rFont val="宋体"/>
        <family val="3"/>
        <charset val="134"/>
      </rPr>
      <t>高刷</t>
    </r>
    <phoneticPr fontId="4" type="noConversion"/>
  </si>
  <si>
    <t>手机拍照无水波纹</t>
    <phoneticPr fontId="4" type="noConversion"/>
  </si>
  <si>
    <t>海康威视     DS-D43Q200PF-5V</t>
    <phoneticPr fontId="4" type="noConversion"/>
  </si>
  <si>
    <t>支架</t>
    <phoneticPr fontId="4" type="noConversion"/>
  </si>
  <si>
    <t>电源</t>
    <phoneticPr fontId="4" type="noConversion"/>
  </si>
  <si>
    <t>型号 LED全彩显示屏 DS-HST25FI/H
模组组成 像素结构 表贴三合一 SMD1515
 像素间距（mm） 2.5
 模组分辨率（W×H） 128×64
 模组尺寸（mm） 320（L）×160（W）×15（H）
 模组重量（kg/块） 0.355
 模组最大功耗（W/块） 15
 像素密度（点/m2 ） 160000
 维护方式 磁吸前维护
光
学
参
数 显示屏亮度（cd/m2） ≥400
 色温（K） 3000-18000 可调
 水平视角（°） ≥160
 垂直视角（°） ≥140
 对比度 ≥3000:1
 亮度均匀性 ≥97%
 色度均匀性 ±0.003Cx,Cy 之内
 最佳视距（m） ≥2.5
电气
参数 峰值功耗（W/m2） 300
 平均功耗（W/m2） 150
 供电要求     AC220-240V
处理
性能 驱动方式   恒流驱动 
 换帧频率（Hz） 60
 刷新率（Hz） ≥3840
使
用
参
数 工作温度范围（℃） -10—40   
 存储温度范围（℃） -20—60
 工作湿度范围（RH）无结露 10-60%
 存储湿度范围（RH）无结露 10-60%
接
口 信号接口 HUB 75接口
 电源接口 VH4PIN</t>
    <phoneticPr fontId="4" type="noConversion"/>
  </si>
  <si>
    <r>
      <rPr>
        <sz val="11"/>
        <color theme="1"/>
        <rFont val="宋体"/>
        <charset val="134"/>
        <scheme val="minor"/>
      </rPr>
      <t xml:space="preserve">1.支持多达 5 路输入接口，包括 1 路 DVI，1 路 HDMI1.3，1 路 VGA，1 路 USB 播 放，1 路 CVBS，选配 1 路扩展子卡子卡。 </t>
    </r>
    <r>
      <rPr>
        <sz val="12"/>
        <rFont val="Symbol"/>
        <family val="1"/>
        <charset val="2"/>
      </rPr>
      <t></t>
    </r>
    <r>
      <rPr>
        <sz val="11"/>
        <color theme="1"/>
        <rFont val="宋体"/>
        <charset val="134"/>
        <scheme val="minor"/>
      </rPr>
      <t xml:space="preserve"> 
2.支持窗口位置、大小调整及窗口截取功能。 </t>
    </r>
    <r>
      <rPr>
        <sz val="12"/>
        <rFont val="Symbol"/>
        <family val="1"/>
        <charset val="2"/>
      </rPr>
      <t></t>
    </r>
    <r>
      <rPr>
        <sz val="11"/>
        <color theme="1"/>
        <rFont val="宋体"/>
        <charset val="134"/>
        <scheme val="minor"/>
      </rPr>
      <t xml:space="preserve"> 
3.安装扩展子卡后，扩展子卡的播放源模式下，支持使用鼠标进行控制。 </t>
    </r>
    <r>
      <rPr>
        <sz val="12"/>
        <rFont val="Symbol"/>
        <family val="1"/>
        <charset val="2"/>
      </rPr>
      <t></t>
    </r>
    <r>
      <rPr>
        <sz val="11"/>
        <color theme="1"/>
        <rFont val="宋体"/>
        <charset val="134"/>
        <scheme val="minor"/>
      </rPr>
      <t xml:space="preserve"> 支持输入源一键切换。 </t>
    </r>
    <r>
      <rPr>
        <sz val="12"/>
        <rFont val="Symbol"/>
        <family val="1"/>
        <charset val="2"/>
      </rPr>
      <t></t>
    </r>
    <r>
      <rPr>
        <sz val="11"/>
        <color theme="1"/>
        <rFont val="宋体"/>
        <charset val="134"/>
        <scheme val="minor"/>
      </rPr>
      <t xml:space="preserve">
4.支持外置独立音频。 </t>
    </r>
    <r>
      <rPr>
        <sz val="12"/>
        <rFont val="Symbol"/>
        <family val="1"/>
        <charset val="2"/>
      </rPr>
      <t></t>
    </r>
    <r>
      <rPr>
        <sz val="11"/>
        <color theme="1"/>
        <rFont val="宋体"/>
        <charset val="134"/>
        <scheme val="minor"/>
      </rPr>
      <t xml:space="preserve"> 
5.支持输入分辨率预设及自定义调节。 </t>
    </r>
    <r>
      <rPr>
        <sz val="12"/>
        <rFont val="Symbol"/>
        <family val="1"/>
        <charset val="2"/>
      </rPr>
      <t></t>
    </r>
    <r>
      <rPr>
        <sz val="11"/>
        <color theme="1"/>
        <rFont val="宋体"/>
        <charset val="134"/>
        <scheme val="minor"/>
      </rPr>
      <t xml:space="preserve"> 
6.支持画面全屏缩放、点对点显示、自定义缩放三种缩放模式。 </t>
    </r>
    <r>
      <rPr>
        <sz val="12"/>
        <rFont val="Symbol"/>
        <family val="1"/>
        <charset val="2"/>
      </rPr>
      <t></t>
    </r>
    <r>
      <rPr>
        <sz val="11"/>
        <color theme="1"/>
        <rFont val="宋体"/>
        <charset val="134"/>
        <scheme val="minor"/>
      </rPr>
      <t xml:space="preserve"> 
7.支持快捷点屏，简单操作即可完成屏体配置。 </t>
    </r>
    <r>
      <rPr>
        <sz val="12"/>
        <rFont val="Symbol"/>
        <family val="1"/>
        <charset val="2"/>
      </rPr>
      <t></t>
    </r>
    <r>
      <rPr>
        <sz val="11"/>
        <color theme="1"/>
        <rFont val="宋体"/>
        <charset val="134"/>
        <scheme val="minor"/>
      </rPr>
      <t xml:space="preserve"> 
8.支持 2 个网口输出，最大带载 130 万像素。 </t>
    </r>
    <r>
      <rPr>
        <sz val="12"/>
        <rFont val="Symbol"/>
        <family val="1"/>
        <charset val="2"/>
      </rPr>
      <t></t>
    </r>
    <r>
      <rPr>
        <sz val="11"/>
        <color theme="1"/>
        <rFont val="宋体"/>
        <charset val="134"/>
        <scheme val="minor"/>
      </rPr>
      <t xml:space="preserve"> 
9.支持创建 6 个用户场景作为模板保存，可直接调用，方便使用。 </t>
    </r>
    <r>
      <rPr>
        <sz val="12"/>
        <rFont val="Symbol"/>
        <family val="1"/>
        <charset val="2"/>
      </rPr>
      <t></t>
    </r>
    <r>
      <rPr>
        <sz val="11"/>
        <color theme="1"/>
        <rFont val="宋体"/>
        <charset val="134"/>
        <scheme val="minor"/>
      </rPr>
      <t xml:space="preserve"> 
10.支持连接控台设备。 </t>
    </r>
    <r>
      <rPr>
        <sz val="12"/>
        <rFont val="Symbol"/>
        <family val="1"/>
        <charset val="2"/>
      </rPr>
      <t></t>
    </r>
    <r>
      <rPr>
        <sz val="11"/>
        <color theme="1"/>
        <rFont val="宋体"/>
        <charset val="134"/>
        <scheme val="minor"/>
      </rPr>
      <t xml:space="preserve"> 
11.支持屏体参数调整，例如亮度、Gamma 等。 
12.前面板直观的 LCD 显示界面，清晰的按键灯提示，简化了系统的控制操作。 </t>
    </r>
    <r>
      <rPr>
        <sz val="12"/>
        <rFont val="Symbol"/>
        <family val="1"/>
        <charset val="2"/>
      </rPr>
      <t></t>
    </r>
    <r>
      <rPr>
        <sz val="11"/>
        <color theme="1"/>
        <rFont val="宋体"/>
        <charset val="134"/>
        <scheme val="minor"/>
      </rPr>
      <t xml:space="preserve">
13.安装扩展子卡后，支持无线投屏，可投放手机或 Pad 画面。
✭设备的接地和连接保护措施，可触及导体部件已经可靠接入保护接地，设备内的保护接地导体和保护连接导体中的元器件未串接开关或过流保护装置，并且所有的接地装置通过耐腐蚀性测试</t>
    </r>
  </si>
  <si>
    <t>海康威视DS-D43R12</t>
    <phoneticPr fontId="4" type="noConversion"/>
  </si>
  <si>
    <t>根据实际用量计算</t>
    <phoneticPr fontId="4" type="noConversion"/>
  </si>
  <si>
    <t>规格：6平方电缆</t>
    <phoneticPr fontId="4" type="noConversion"/>
  </si>
  <si>
    <t>海康威视DS-D43V02</t>
    <phoneticPr fontId="4" type="noConversion"/>
  </si>
  <si>
    <t xml:space="preserve">手动控制：一键启动、停止
时控控制：四组时间段设置
中控控制：MODBUS-RTU 485 协议
电脑控制：专用MINI控制软件
热电偶：K型（内置）
接线方式：国家3相5线
输入电压：3 相 380V, 50Hz
额定功率：15KW
输出电压：220V
单路功率：5KW
输出路数：3
IP等级：IP43
功能特性：
1） 控制方式：手动+时控+中控+电脑四位一体
2） 手动控制：一键启停，分步上电、断电
3） 时控控制：设置4组控制时间段
4）中控控制：MODBUS-RTU  485 协议
5）电脑控制：USB口连接配电箱485口可实现零线电缆高温保护、高温断电保护、短路保护
</t>
    <phoneticPr fontId="4" type="noConversion"/>
  </si>
  <si>
    <t>海康威视DS-D43P015-IZ/S</t>
    <phoneticPr fontId="4" type="noConversion"/>
  </si>
  <si>
    <t>个</t>
    <phoneticPr fontId="4" type="noConversion"/>
  </si>
  <si>
    <t>长</t>
    <phoneticPr fontId="4" type="noConversion"/>
  </si>
  <si>
    <t>高</t>
    <phoneticPr fontId="4" type="noConversion"/>
  </si>
  <si>
    <t>张</t>
    <phoneticPr fontId="4" type="noConversion"/>
  </si>
  <si>
    <t>台</t>
    <phoneticPr fontId="4" type="noConversion"/>
  </si>
  <si>
    <t>点数</t>
    <phoneticPr fontId="4" type="noConversion"/>
  </si>
</sst>
</file>

<file path=xl/styles.xml><?xml version="1.0" encoding="utf-8"?>
<styleSheet xmlns="http://schemas.openxmlformats.org/spreadsheetml/2006/main">
  <numFmts count="2">
    <numFmt numFmtId="176" formatCode=";;;"/>
    <numFmt numFmtId="177" formatCode="[DBNum2][$-804]General&quot;元整&quot;"/>
  </numFmts>
  <fonts count="15">
    <font>
      <sz val="11"/>
      <color theme="1"/>
      <name val="宋体"/>
      <charset val="134"/>
      <scheme val="minor"/>
    </font>
    <font>
      <sz val="10"/>
      <name val="宋体"/>
      <family val="3"/>
      <charset val="134"/>
    </font>
    <font>
      <sz val="11"/>
      <color rgb="FFFF0000"/>
      <name val="宋体"/>
      <family val="3"/>
      <charset val="134"/>
      <scheme val="minor"/>
    </font>
    <font>
      <b/>
      <sz val="11"/>
      <color rgb="FFFF0000"/>
      <name val="宋体"/>
      <family val="3"/>
      <charset val="134"/>
      <scheme val="minor"/>
    </font>
    <font>
      <sz val="9"/>
      <name val="宋体"/>
      <family val="3"/>
      <charset val="134"/>
      <scheme val="minor"/>
    </font>
    <font>
      <b/>
      <sz val="11"/>
      <color rgb="FFFF0000"/>
      <name val="宋体"/>
      <family val="3"/>
      <charset val="134"/>
      <scheme val="minor"/>
    </font>
    <font>
      <sz val="11"/>
      <color theme="1"/>
      <name val="宋体"/>
      <family val="3"/>
      <charset val="134"/>
      <scheme val="minor"/>
    </font>
    <font>
      <sz val="10"/>
      <name val="宋体"/>
      <family val="3"/>
      <charset val="134"/>
    </font>
    <font>
      <b/>
      <sz val="10"/>
      <color rgb="FFFF0000"/>
      <name val="宋体"/>
      <family val="3"/>
      <charset val="134"/>
    </font>
    <font>
      <b/>
      <sz val="10"/>
      <name val="宋体"/>
      <family val="3"/>
      <charset val="134"/>
    </font>
    <font>
      <b/>
      <sz val="12"/>
      <color rgb="FFFF0000"/>
      <name val="宋体"/>
      <family val="3"/>
      <charset val="134"/>
      <scheme val="minor"/>
    </font>
    <font>
      <b/>
      <sz val="12"/>
      <color theme="1"/>
      <name val="宋体"/>
      <family val="3"/>
      <charset val="134"/>
      <scheme val="minor"/>
    </font>
    <font>
      <b/>
      <sz val="12"/>
      <name val="宋体"/>
      <family val="3"/>
      <charset val="134"/>
      <scheme val="minor"/>
    </font>
    <font>
      <b/>
      <sz val="16"/>
      <color theme="3" tint="0.39997558519241921"/>
      <name val="宋体"/>
      <family val="3"/>
      <charset val="134"/>
      <scheme val="minor"/>
    </font>
    <font>
      <sz val="12"/>
      <name val="Symbol"/>
      <family val="1"/>
      <charset val="2"/>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9">
    <xf numFmtId="0" fontId="0" fillId="0" borderId="0" xfId="0">
      <alignment vertical="center"/>
    </xf>
    <xf numFmtId="0" fontId="0" fillId="0" borderId="1" xfId="0" applyBorder="1" applyAlignment="1">
      <alignment horizontal="left" vertical="center"/>
    </xf>
    <xf numFmtId="0" fontId="1" fillId="0" borderId="1" xfId="0" applyFont="1" applyFill="1" applyBorder="1" applyAlignment="1">
      <alignment horizontal="center" vertical="center" wrapText="1"/>
    </xf>
    <xf numFmtId="0" fontId="2" fillId="0" borderId="1" xfId="0" applyFont="1" applyBorder="1" applyAlignment="1">
      <alignment horizontal="left" vertical="center"/>
    </xf>
    <xf numFmtId="0" fontId="0" fillId="0" borderId="1" xfId="0" applyBorder="1">
      <alignment vertical="center"/>
    </xf>
    <xf numFmtId="0" fontId="3"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0" xfId="0" applyFont="1">
      <alignment vertical="center"/>
    </xf>
    <xf numFmtId="0" fontId="6" fillId="0" borderId="1" xfId="0" applyFont="1" applyBorder="1" applyAlignment="1">
      <alignment horizontal="lef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Border="1" applyAlignment="1">
      <alignment horizontal="left" vertical="center"/>
    </xf>
    <xf numFmtId="0" fontId="10" fillId="0" borderId="0" xfId="0" applyFont="1" applyFill="1" applyBorder="1" applyAlignment="1">
      <alignment horizontal="center" vertical="center"/>
    </xf>
    <xf numFmtId="0" fontId="11" fillId="0" borderId="0" xfId="0" applyFont="1" applyAlignment="1">
      <alignment horizontal="right" vertical="center"/>
    </xf>
    <xf numFmtId="0" fontId="11" fillId="0" borderId="0" xfId="0" applyFont="1" applyAlignment="1">
      <alignment horizontal="center" vertical="center"/>
    </xf>
    <xf numFmtId="0" fontId="11" fillId="0" borderId="0" xfId="0" applyFont="1" applyProtection="1">
      <alignment vertical="center"/>
      <protection hidden="1"/>
    </xf>
    <xf numFmtId="176" fontId="11" fillId="0" borderId="0" xfId="0" applyNumberFormat="1" applyFont="1" applyProtection="1">
      <alignment vertical="center"/>
      <protection hidden="1"/>
    </xf>
    <xf numFmtId="0" fontId="12" fillId="0" borderId="0" xfId="0" applyFont="1" applyFill="1" applyBorder="1" applyAlignment="1">
      <alignment horizontal="center" vertical="center"/>
    </xf>
    <xf numFmtId="0" fontId="13" fillId="0" borderId="0" xfId="0" applyFont="1" applyAlignment="1">
      <alignment horizontal="center" vertical="center"/>
    </xf>
    <xf numFmtId="177" fontId="5" fillId="0" borderId="1" xfId="0" applyNumberFormat="1" applyFon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vertical="center" wrapText="1"/>
    </xf>
    <xf numFmtId="0" fontId="6" fillId="0" borderId="1" xfId="0" applyFont="1" applyFill="1" applyBorder="1" applyAlignment="1">
      <alignment horizontal="left" vertical="center" wrapText="1"/>
    </xf>
    <xf numFmtId="0" fontId="0" fillId="0" borderId="1" xfId="0" applyFont="1" applyBorder="1" applyAlignment="1">
      <alignment vertical="center" wrapText="1"/>
    </xf>
    <xf numFmtId="0" fontId="0" fillId="0" borderId="1" xfId="0" applyBorder="1" applyAlignment="1">
      <alignment horizontal="left"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3" fillId="0" borderId="1" xfId="0" applyFont="1" applyBorder="1" applyAlignment="1">
      <alignment horizontal="right" vertical="center"/>
    </xf>
  </cellXfs>
  <cellStyles count="1">
    <cellStyle name="常规"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9"/>
  <sheetViews>
    <sheetView tabSelected="1" topLeftCell="A4" workbookViewId="0">
      <selection activeCell="L9" sqref="L9"/>
    </sheetView>
  </sheetViews>
  <sheetFormatPr defaultColWidth="9" defaultRowHeight="14"/>
  <cols>
    <col min="1" max="1" width="5.90625" customWidth="1"/>
    <col min="2" max="2" width="8.90625" customWidth="1"/>
    <col min="3" max="3" width="11.453125" customWidth="1"/>
    <col min="4" max="4" width="49.26953125" customWidth="1"/>
    <col min="5" max="5" width="7.26953125" customWidth="1"/>
    <col min="9" max="9" width="17.90625" customWidth="1"/>
  </cols>
  <sheetData>
    <row r="1" spans="1:10" ht="21">
      <c r="D1" s="18" t="s">
        <v>28</v>
      </c>
    </row>
    <row r="2" spans="1:10" ht="21.75" customHeight="1">
      <c r="D2" s="13" t="s">
        <v>24</v>
      </c>
      <c r="E2" s="12">
        <v>3.2</v>
      </c>
      <c r="F2" s="14" t="s">
        <v>22</v>
      </c>
      <c r="G2" s="16">
        <f>E2/0.32</f>
        <v>10</v>
      </c>
      <c r="H2" s="16">
        <f>INT(G2)</f>
        <v>10</v>
      </c>
    </row>
    <row r="3" spans="1:10" ht="21.75" customHeight="1">
      <c r="D3" s="13" t="s">
        <v>25</v>
      </c>
      <c r="E3" s="12">
        <v>1.92</v>
      </c>
      <c r="F3" s="14" t="s">
        <v>22</v>
      </c>
      <c r="G3" s="16">
        <f>E3/0.16</f>
        <v>12</v>
      </c>
      <c r="H3" s="16">
        <f t="shared" ref="H3" si="0">INT(G3)</f>
        <v>12</v>
      </c>
    </row>
    <row r="4" spans="1:10" ht="21.75" customHeight="1">
      <c r="D4" s="13" t="s">
        <v>26</v>
      </c>
      <c r="E4" s="17">
        <f>H2*0.32</f>
        <v>3.2</v>
      </c>
      <c r="F4" s="14" t="s">
        <v>22</v>
      </c>
      <c r="G4" s="15" t="s">
        <v>48</v>
      </c>
      <c r="H4" s="15">
        <f>E4/0.32</f>
        <v>10</v>
      </c>
    </row>
    <row r="5" spans="1:10" ht="21.75" customHeight="1">
      <c r="D5" s="13" t="s">
        <v>27</v>
      </c>
      <c r="E5" s="17">
        <f>H3*0.16</f>
        <v>1.92</v>
      </c>
      <c r="F5" s="14" t="s">
        <v>22</v>
      </c>
      <c r="G5" s="15" t="s">
        <v>49</v>
      </c>
      <c r="H5" s="15">
        <f>E5/0.16</f>
        <v>12</v>
      </c>
    </row>
    <row r="6" spans="1:10" ht="29.25" customHeight="1">
      <c r="A6" s="25" t="s">
        <v>23</v>
      </c>
      <c r="B6" s="26"/>
      <c r="C6" s="26"/>
      <c r="D6" s="26"/>
      <c r="E6" s="26"/>
      <c r="F6" s="26"/>
      <c r="G6" s="26"/>
      <c r="H6" s="26"/>
      <c r="I6" s="27"/>
    </row>
    <row r="7" spans="1:10">
      <c r="A7" s="1" t="s">
        <v>0</v>
      </c>
      <c r="B7" s="1" t="s">
        <v>1</v>
      </c>
      <c r="C7" s="8" t="s">
        <v>30</v>
      </c>
      <c r="D7" s="1" t="s">
        <v>2</v>
      </c>
      <c r="E7" s="1" t="s">
        <v>3</v>
      </c>
      <c r="F7" s="1" t="s">
        <v>4</v>
      </c>
      <c r="G7" s="1" t="s">
        <v>5</v>
      </c>
      <c r="H7" s="1" t="s">
        <v>6</v>
      </c>
      <c r="I7" s="1" t="s">
        <v>7</v>
      </c>
    </row>
    <row r="8" spans="1:10" ht="44.15" customHeight="1">
      <c r="A8" s="20">
        <v>1</v>
      </c>
      <c r="B8" s="1" t="s">
        <v>8</v>
      </c>
      <c r="C8" s="10" t="s">
        <v>34</v>
      </c>
      <c r="D8" s="21" t="s">
        <v>39</v>
      </c>
      <c r="E8" s="8" t="s">
        <v>29</v>
      </c>
      <c r="F8" s="1">
        <f>E4*E5</f>
        <v>6.1440000000000001</v>
      </c>
      <c r="G8" s="1">
        <v>3300</v>
      </c>
      <c r="H8" s="1">
        <f t="shared" ref="H8:H16" si="1">F8*G8</f>
        <v>20275.2</v>
      </c>
      <c r="I8" s="11" t="s">
        <v>35</v>
      </c>
    </row>
    <row r="9" spans="1:10" ht="44.15" customHeight="1">
      <c r="A9" s="20">
        <v>2</v>
      </c>
      <c r="B9" s="1" t="s">
        <v>38</v>
      </c>
      <c r="C9" s="9" t="s">
        <v>36</v>
      </c>
      <c r="D9" s="6" t="s">
        <v>20</v>
      </c>
      <c r="E9" s="8" t="s">
        <v>47</v>
      </c>
      <c r="F9" s="1">
        <v>15</v>
      </c>
      <c r="G9" s="1">
        <v>59</v>
      </c>
      <c r="H9" s="1">
        <f t="shared" si="1"/>
        <v>885</v>
      </c>
      <c r="I9" s="5"/>
    </row>
    <row r="10" spans="1:10">
      <c r="A10" s="20">
        <v>3</v>
      </c>
      <c r="B10" s="1" t="s">
        <v>37</v>
      </c>
      <c r="C10" s="8" t="s">
        <v>31</v>
      </c>
      <c r="D10" s="8" t="s">
        <v>33</v>
      </c>
      <c r="E10" s="1" t="s">
        <v>10</v>
      </c>
      <c r="F10" s="1">
        <f>E4*E5</f>
        <v>6.1440000000000001</v>
      </c>
      <c r="G10" s="1">
        <v>400</v>
      </c>
      <c r="H10" s="1">
        <f t="shared" si="1"/>
        <v>2457.6</v>
      </c>
      <c r="I10" s="1"/>
    </row>
    <row r="11" spans="1:10" ht="44.15" customHeight="1">
      <c r="A11" s="20">
        <v>4</v>
      </c>
      <c r="B11" s="1" t="s">
        <v>11</v>
      </c>
      <c r="C11" s="2" t="s">
        <v>41</v>
      </c>
      <c r="D11" s="6" t="s">
        <v>21</v>
      </c>
      <c r="E11" s="8" t="s">
        <v>50</v>
      </c>
      <c r="F11" s="1">
        <v>10</v>
      </c>
      <c r="G11" s="1">
        <v>195</v>
      </c>
      <c r="H11" s="1">
        <f t="shared" si="1"/>
        <v>1950</v>
      </c>
      <c r="I11" s="5"/>
    </row>
    <row r="12" spans="1:10" ht="30" customHeight="1">
      <c r="A12" s="20">
        <v>5</v>
      </c>
      <c r="B12" s="1" t="s">
        <v>12</v>
      </c>
      <c r="C12" s="2" t="s">
        <v>44</v>
      </c>
      <c r="D12" s="23" t="s">
        <v>40</v>
      </c>
      <c r="E12" s="8" t="s">
        <v>51</v>
      </c>
      <c r="F12" s="1">
        <v>1</v>
      </c>
      <c r="G12" s="1">
        <v>2100</v>
      </c>
      <c r="H12" s="1">
        <f t="shared" si="1"/>
        <v>2100</v>
      </c>
      <c r="I12" s="28">
        <f>F8*160000</f>
        <v>983040</v>
      </c>
      <c r="J12" s="5" t="s">
        <v>52</v>
      </c>
    </row>
    <row r="13" spans="1:10">
      <c r="A13" s="20">
        <v>6</v>
      </c>
      <c r="B13" s="1" t="s">
        <v>13</v>
      </c>
      <c r="C13" s="1" t="s">
        <v>14</v>
      </c>
      <c r="D13" s="1" t="s">
        <v>15</v>
      </c>
      <c r="E13" s="1" t="s">
        <v>29</v>
      </c>
      <c r="F13" s="1">
        <f>F8*1</f>
        <v>6.1440000000000001</v>
      </c>
      <c r="G13" s="1">
        <v>150</v>
      </c>
      <c r="H13" s="1">
        <f t="shared" si="1"/>
        <v>921.6</v>
      </c>
      <c r="I13" s="1"/>
    </row>
    <row r="14" spans="1:10" ht="60" customHeight="1">
      <c r="A14" s="20">
        <v>7</v>
      </c>
      <c r="B14" s="8" t="s">
        <v>32</v>
      </c>
      <c r="C14" s="6" t="s">
        <v>46</v>
      </c>
      <c r="D14" s="22" t="s">
        <v>45</v>
      </c>
      <c r="E14" s="1" t="s">
        <v>9</v>
      </c>
      <c r="F14" s="1">
        <v>1</v>
      </c>
      <c r="G14" s="1">
        <v>850</v>
      </c>
      <c r="H14" s="1">
        <f t="shared" si="1"/>
        <v>850</v>
      </c>
      <c r="I14" s="1"/>
    </row>
    <row r="15" spans="1:10">
      <c r="A15" s="20">
        <v>8</v>
      </c>
      <c r="B15" s="1" t="s">
        <v>16</v>
      </c>
      <c r="C15" s="1"/>
      <c r="D15" s="3" t="s">
        <v>43</v>
      </c>
      <c r="E15" s="1" t="s">
        <v>17</v>
      </c>
      <c r="F15" s="1">
        <v>0</v>
      </c>
      <c r="G15" s="1">
        <v>20</v>
      </c>
      <c r="H15" s="1">
        <f t="shared" si="1"/>
        <v>0</v>
      </c>
      <c r="I15" s="5" t="s">
        <v>42</v>
      </c>
    </row>
    <row r="16" spans="1:10" ht="28">
      <c r="A16" s="20">
        <v>9</v>
      </c>
      <c r="B16" s="24" t="s">
        <v>18</v>
      </c>
      <c r="C16" s="1"/>
      <c r="D16" s="1"/>
      <c r="E16" s="8" t="s">
        <v>29</v>
      </c>
      <c r="F16" s="1">
        <f>F8*1</f>
        <v>6.1440000000000001</v>
      </c>
      <c r="G16" s="1">
        <v>650</v>
      </c>
      <c r="H16" s="1">
        <f t="shared" si="1"/>
        <v>3993.6</v>
      </c>
      <c r="I16" s="1"/>
    </row>
    <row r="17" spans="1:9">
      <c r="A17" s="20">
        <v>10</v>
      </c>
      <c r="B17" s="4" t="s">
        <v>19</v>
      </c>
      <c r="C17" s="4"/>
      <c r="D17" s="19">
        <f>H17*1</f>
        <v>33433</v>
      </c>
      <c r="E17" s="4"/>
      <c r="F17" s="4"/>
      <c r="G17" s="4"/>
      <c r="H17" s="4">
        <f>SUM(H8:H16)</f>
        <v>33433</v>
      </c>
      <c r="I17" s="4"/>
    </row>
    <row r="19" spans="1:9">
      <c r="E19" s="7"/>
    </row>
  </sheetData>
  <mergeCells count="1">
    <mergeCell ref="A6:I6"/>
  </mergeCells>
  <phoneticPr fontId="4"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2021-06-30T00:15:00Z</dcterms:created>
  <dcterms:modified xsi:type="dcterms:W3CDTF">2024-01-11T10:40:08Z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5C0BCAF89DE043FC98E1FE83C6C55D70</vt:lpwstr>
  </property>
  <property fmtid="{D5CDD505-2E9C-101B-9397-08002B2CF9AE}" pid="3" name="KSOProductBuildVer">
    <vt:lpwstr>2052-10.8.0.5562</vt:lpwstr>
  </property>
</Properties>
</file>