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 yWindow="-10" windowWidth="11240" windowHeight="8610"/>
  </bookViews>
  <sheets>
    <sheet name="Sheet1" sheetId="1" r:id="rId1"/>
  </sheets>
  <calcPr calcId="124519"/>
</workbook>
</file>

<file path=xl/calcChain.xml><?xml version="1.0" encoding="utf-8"?>
<calcChain xmlns="http://schemas.openxmlformats.org/spreadsheetml/2006/main">
  <c r="H14" i="1"/>
  <c r="H15"/>
  <c r="G3" l="1"/>
  <c r="H3" s="1"/>
  <c r="G2"/>
  <c r="H2" s="1"/>
  <c r="E4" s="1"/>
  <c r="G4" s="1"/>
  <c r="E5" l="1"/>
  <c r="F8" l="1"/>
  <c r="G5"/>
  <c r="F10"/>
  <c r="H10" s="1"/>
  <c r="F16"/>
  <c r="H16" s="1"/>
  <c r="I12" l="1"/>
  <c r="H12"/>
  <c r="F13"/>
  <c r="H13" s="1"/>
  <c r="H9"/>
  <c r="H11"/>
  <c r="H8"/>
  <c r="H17" l="1"/>
  <c r="D17" s="1"/>
</calcChain>
</file>

<file path=xl/sharedStrings.xml><?xml version="1.0" encoding="utf-8"?>
<sst xmlns="http://schemas.openxmlformats.org/spreadsheetml/2006/main" count="56" uniqueCount="51">
  <si>
    <t>序号</t>
  </si>
  <si>
    <t>产品名称</t>
  </si>
  <si>
    <t>参数</t>
  </si>
  <si>
    <t>单位</t>
  </si>
  <si>
    <t>数量</t>
  </si>
  <si>
    <t>单价</t>
  </si>
  <si>
    <t>总价</t>
  </si>
  <si>
    <t>备注</t>
  </si>
  <si>
    <t>LED</t>
  </si>
  <si>
    <t>个</t>
  </si>
  <si>
    <t>平方</t>
  </si>
  <si>
    <t>控制卡</t>
  </si>
  <si>
    <t>处理器</t>
  </si>
  <si>
    <t>长排线</t>
  </si>
  <si>
    <t>16P排线</t>
  </si>
  <si>
    <t>16P长排线</t>
  </si>
  <si>
    <t>电源线</t>
  </si>
  <si>
    <t>规格：</t>
  </si>
  <si>
    <t>施工及辅材</t>
  </si>
  <si>
    <t>合计</t>
  </si>
  <si>
    <t>显示屏开关电源 
工作温度 -25℃-+70℃ 
低温启动特性 @-40℃ -25℃，220Vac 
输入,热机 5 分钟，带载 40A，
可以启动储存温度  -40℃-85℃
工作湿度 20%RH-90%RH 
储存湿度 10%RH-95%RH 
散热方式  自然对流散热，需紧贴客户金属机箱外壳散热
大气压  70-106KPa 
可用最高海拔高度 Altitude 3000m
物理尺寸 长 192±1mm*宽 82±1mm*高 30±1mm重量 0.36kg 输入端子 9.5mm-5P pitch terminal, L N FG 
输出端子 9.5mm-6P pitch terminal, V+ V+ V+ V- V- V
短路保护  可长期短路，消除短路后自动恢复工作过流保护  48~76A 故障消除后自动恢复工作
额定输出电压 V1:+4.5Vdc
额定输出电流范围 0～40.0A
稳压精度  ±2%
负载调整率  ±2%
电压过冲 &lt;5.0%
启动时间  3Sec.
纹波噪声 &lt;200mV
容性负载至少 5000uF</t>
    <phoneticPr fontId="3" type="noConversion"/>
  </si>
  <si>
    <t>米</t>
    <phoneticPr fontId="3" type="noConversion"/>
  </si>
  <si>
    <t>LED屏配单模板</t>
    <phoneticPr fontId="3" type="noConversion"/>
  </si>
  <si>
    <t>计划屏长</t>
    <phoneticPr fontId="3" type="noConversion"/>
  </si>
  <si>
    <t>计划屏高</t>
    <phoneticPr fontId="3" type="noConversion"/>
  </si>
  <si>
    <t>实际屏长</t>
    <phoneticPr fontId="3" type="noConversion"/>
  </si>
  <si>
    <t>实际屏高</t>
    <phoneticPr fontId="3" type="noConversion"/>
  </si>
  <si>
    <t>显示屏面积换算公式</t>
    <phoneticPr fontId="3" type="noConversion"/>
  </si>
  <si>
    <t>平方</t>
    <phoneticPr fontId="3" type="noConversion"/>
  </si>
  <si>
    <t>品牌规格</t>
    <phoneticPr fontId="3" type="noConversion"/>
  </si>
  <si>
    <r>
      <t>L</t>
    </r>
    <r>
      <rPr>
        <sz val="11"/>
        <color theme="1"/>
        <rFont val="宋体"/>
        <family val="3"/>
        <charset val="134"/>
        <scheme val="minor"/>
      </rPr>
      <t>ennata</t>
    </r>
    <phoneticPr fontId="3" type="noConversion"/>
  </si>
  <si>
    <t>配电柜</t>
    <phoneticPr fontId="3" type="noConversion"/>
  </si>
  <si>
    <t>挂墙普通支架</t>
    <phoneticPr fontId="3" type="noConversion"/>
  </si>
  <si>
    <t>手机拍照无水波纹</t>
    <phoneticPr fontId="3" type="noConversion"/>
  </si>
  <si>
    <t>海康威视     DS-D43Q200PF-5V</t>
    <phoneticPr fontId="3" type="noConversion"/>
  </si>
  <si>
    <t>支架</t>
    <phoneticPr fontId="3" type="noConversion"/>
  </si>
  <si>
    <t>电源</t>
    <phoneticPr fontId="3" type="noConversion"/>
  </si>
  <si>
    <r>
      <rPr>
        <b/>
        <sz val="10"/>
        <rFont val="宋体"/>
        <family val="3"/>
        <charset val="134"/>
      </rPr>
      <t>海康威视</t>
    </r>
    <r>
      <rPr>
        <b/>
        <sz val="10"/>
        <color rgb="FFFF0000"/>
        <rFont val="宋体"/>
        <family val="3"/>
        <charset val="134"/>
      </rPr>
      <t xml:space="preserve"> P2.0</t>
    </r>
    <r>
      <rPr>
        <b/>
        <sz val="10"/>
        <rFont val="宋体"/>
        <family val="3"/>
        <charset val="134"/>
      </rPr>
      <t>高刷</t>
    </r>
    <phoneticPr fontId="3" type="noConversion"/>
  </si>
  <si>
    <t>型号 LED全彩显示屏 DS-HST20FI/H
模组组成 像素结构 表贴三合一 SMD1515
 像素间距（mm） 2
 模组分辨率（W×H） 160×80
 模组尺寸（mm） 320（L）×160（W）×15（H）
 模组重量（kg/块） 0.40
 模组最大功耗（W/块） 24
 像素密度（点/m2 ） 250000
 维护方式 磁吸前维护
光学参数 显示屏亮度（cd/m2） ≥500
 色温（K） 3000-18000 可调
 水平视角（°） ≥160
 垂直视角（°） ≥140
 对比度 ≥3000:1
 亮度均匀性 ≥97%
 色度均匀性 ±0.003Cx,Cy 之内
 最佳视距（m） ≥2
电气参数 峰值功耗（W/m2） 469
 平均功耗（W/m2） 235
 供电要求     AC220-240V
处理
性能 驱动方式   恒流驱动 
 换帧频率（Hz） 60
 刷新率（Hz） ≥3840
使用参数 工作温度范围（℃） -10—40   
 存储温度范围（℃） -20—60
 工作湿度范围（RH）无结露 10-60%
 存储湿度范围（RH）无结露 10-60%
接
口 信号接口 HUB 75接口
 电源接口 VH4PIN</t>
    <phoneticPr fontId="3" type="noConversion"/>
  </si>
  <si>
    <t xml:space="preserve">手动控制：一键启动、停止
时控控制：四组时间段设置
中控控制：MODBUS-RTU 485 协议
电脑控制：专用MINI控制软件
热电偶：K型（内置）
接线方式：国家3相5线
输入电压：3 相 380V, 50Hz
额定功率：15KW
输出电压：220V
单路功率：5KW
输出路数：3
IP等级：IP43
功能特性：
1） 控制方式：手动+时控+中控+电脑四位一体
2） 手动控制：一键启停，分步上电、断电
3） 时控控制：设置4组控制时间段
4）中控控制：MODBUS-RTU  485 协议
5）电脑控制：USB口连接配电箱485口可实现零线电缆高温保护、高温断电保护、短路保护
</t>
    <phoneticPr fontId="13" type="noConversion"/>
  </si>
  <si>
    <t>海康威视DS-D43P015-IZ/S</t>
    <phoneticPr fontId="3" type="noConversion"/>
  </si>
  <si>
    <t>1.单卡支持16组和24组数据输出模式；
2.单卡自带12个HUB75  16P接口；
3.单卡带载像素128*768/256*512。
4.支持逐点亮色度校正、多批次、亮暗线调节和显示屏效果调节等功能，与3D控制器搭配支持3D效果；
5.支持灯板flash管理；
6.支持5pin液晶模块；
7.支持接收卡参数及程序包回读；
8.接收卡具有与灯板一致的电源接口；
 ✭RGB独立Gamma调节技术增加调节维度，通过对“红 Gamma”、“绿 Gamma”、“蓝 Gamma”分别进行调节，有效控制显示屏低灰不均匀、白平衡漂移等问题，使画面更加真实，提高色彩调节的灵活性，</t>
  </si>
  <si>
    <t>海康威视DS-D43R12</t>
    <phoneticPr fontId="3" type="noConversion"/>
  </si>
  <si>
    <t>1.支持多达 5 路输入接口，包括 1 路 DVI，1 路 HDMI1.3，1 路 VGA，1 路 USB 播放，1 路 CVBS，1 路选配扩展子卡。
2.支持窗口位置、大小调整及窗口截取功能。
3.扩展子卡安装后支持使用鼠标或键盘进行控制和手机电脑等无线投屏。
4.支持输入源一键切换。
5.支持外置独立音频。
6.支持 DVI、HDMI 的输入分辨率预设及自定义调节。
7.支持画面一键全屏缩放、点对点显示、自定义缩放三种缩放模式。
8.支持快捷点屏，简单操作即可完成屏体配置。
9.支持 4 个网口输出，最大带载 260 万像素，最大宽度 3840 像素，最大高度 1920 像素。
10.支持创建 6 个用户场景作为模板保存，可直接调用，方便使用。
11.支持通过 RS232 协议连接中控设备。
12.支持屏体参数调整，例如亮度、Gamma 等
13.一个直观的 LCD 显示界面，清晰的按键灯提示，简化了系统的控制
✭设备的接地和连接保护措施，可触及导体部件已经可靠接入保护接地，设备内的保护接地导体和保护连接导体中的元器件未串接开关或过流保护装置，并且所有的接地装置通过耐腐蚀性测试</t>
  </si>
  <si>
    <t>海康威视DS-D43V04</t>
    <phoneticPr fontId="3" type="noConversion"/>
  </si>
  <si>
    <t>个</t>
    <phoneticPr fontId="3" type="noConversion"/>
  </si>
  <si>
    <t>张</t>
    <phoneticPr fontId="3" type="noConversion"/>
  </si>
  <si>
    <t>台</t>
    <phoneticPr fontId="3" type="noConversion"/>
  </si>
  <si>
    <t>条</t>
    <phoneticPr fontId="3" type="noConversion"/>
  </si>
  <si>
    <t>点数</t>
  </si>
  <si>
    <t>根据实际用量计算</t>
    <phoneticPr fontId="3" type="noConversion"/>
  </si>
</sst>
</file>

<file path=xl/styles.xml><?xml version="1.0" encoding="utf-8"?>
<styleSheet xmlns="http://schemas.openxmlformats.org/spreadsheetml/2006/main">
  <numFmts count="2">
    <numFmt numFmtId="176" formatCode=";;;"/>
    <numFmt numFmtId="177" formatCode="[DBNum2][$-804]General&quot;元整&quot;"/>
  </numFmts>
  <fonts count="14">
    <font>
      <sz val="11"/>
      <color theme="1"/>
      <name val="宋体"/>
      <charset val="134"/>
      <scheme val="minor"/>
    </font>
    <font>
      <sz val="11"/>
      <color rgb="FFFF0000"/>
      <name val="宋体"/>
      <charset val="134"/>
      <scheme val="minor"/>
    </font>
    <font>
      <b/>
      <sz val="11"/>
      <color rgb="FFFF0000"/>
      <name val="宋体"/>
      <charset val="134"/>
      <scheme val="minor"/>
    </font>
    <font>
      <sz val="9"/>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name val="宋体"/>
      <family val="3"/>
      <charset val="134"/>
    </font>
    <font>
      <b/>
      <sz val="12"/>
      <color rgb="FFFF0000"/>
      <name val="宋体"/>
      <family val="3"/>
      <charset val="134"/>
      <scheme val="minor"/>
    </font>
    <font>
      <b/>
      <sz val="12"/>
      <color theme="1"/>
      <name val="宋体"/>
      <family val="3"/>
      <charset val="134"/>
      <scheme val="minor"/>
    </font>
    <font>
      <b/>
      <sz val="12"/>
      <name val="宋体"/>
      <family val="3"/>
      <charset val="134"/>
      <scheme val="minor"/>
    </font>
    <font>
      <b/>
      <sz val="16"/>
      <color theme="3" tint="0.3999755851924192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Border="1">
      <alignment vertical="center"/>
    </xf>
    <xf numFmtId="0" fontId="2"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lignment vertical="center"/>
    </xf>
    <xf numFmtId="0" fontId="5" fillId="0" borderId="1" xfId="0" applyFont="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left" vertical="center"/>
    </xf>
    <xf numFmtId="0" fontId="9" fillId="0" borderId="0"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Protection="1">
      <alignment vertical="center"/>
      <protection hidden="1"/>
    </xf>
    <xf numFmtId="176" fontId="10" fillId="0" borderId="0" xfId="0" applyNumberFormat="1" applyFont="1" applyProtection="1">
      <alignment vertical="center"/>
      <protection hidden="1"/>
    </xf>
    <xf numFmtId="0" fontId="11" fillId="0" borderId="0" xfId="0" applyFont="1" applyFill="1" applyBorder="1" applyAlignment="1">
      <alignment horizontal="center" vertical="center"/>
    </xf>
    <xf numFmtId="0" fontId="12" fillId="0" borderId="0" xfId="0" applyFont="1" applyAlignment="1">
      <alignment horizontal="center" vertical="center"/>
    </xf>
    <xf numFmtId="177" fontId="4"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5" fillId="0" borderId="1"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0" borderId="1" xfId="0" applyFont="1" applyBorder="1" applyAlignment="1">
      <alignment horizontal="right"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9"/>
  <sheetViews>
    <sheetView tabSelected="1" topLeftCell="A4" workbookViewId="0">
      <selection activeCell="M14" sqref="M14"/>
    </sheetView>
  </sheetViews>
  <sheetFormatPr defaultColWidth="9" defaultRowHeight="14"/>
  <cols>
    <col min="1" max="1" width="5.90625" customWidth="1"/>
    <col min="2" max="2" width="8.90625" customWidth="1"/>
    <col min="3" max="3" width="11.453125" customWidth="1"/>
    <col min="4" max="4" width="49.26953125" customWidth="1"/>
    <col min="5" max="5" width="7.26953125" customWidth="1"/>
    <col min="9" max="9" width="17.90625" customWidth="1"/>
  </cols>
  <sheetData>
    <row r="1" spans="1:10" ht="21">
      <c r="D1" s="17" t="s">
        <v>27</v>
      </c>
    </row>
    <row r="2" spans="1:10" ht="21.75" customHeight="1">
      <c r="D2" s="12" t="s">
        <v>23</v>
      </c>
      <c r="E2" s="11">
        <v>3.84</v>
      </c>
      <c r="F2" s="13" t="s">
        <v>21</v>
      </c>
      <c r="G2" s="15">
        <f>E2/0.32</f>
        <v>12</v>
      </c>
      <c r="H2" s="15">
        <f>INT(G2)</f>
        <v>12</v>
      </c>
    </row>
    <row r="3" spans="1:10" ht="21.75" customHeight="1">
      <c r="D3" s="12" t="s">
        <v>24</v>
      </c>
      <c r="E3" s="11">
        <v>2.2400000000000002</v>
      </c>
      <c r="F3" s="13" t="s">
        <v>21</v>
      </c>
      <c r="G3" s="15">
        <f>E3/0.16</f>
        <v>14.000000000000002</v>
      </c>
      <c r="H3" s="15">
        <f t="shared" ref="H3" si="0">INT(G3)</f>
        <v>14</v>
      </c>
    </row>
    <row r="4" spans="1:10" ht="21.75" customHeight="1">
      <c r="D4" s="12" t="s">
        <v>25</v>
      </c>
      <c r="E4" s="16">
        <f>H2*0.32</f>
        <v>3.84</v>
      </c>
      <c r="F4" s="13" t="s">
        <v>21</v>
      </c>
      <c r="G4" s="14">
        <f>E4/0.32</f>
        <v>12</v>
      </c>
      <c r="H4" s="14"/>
    </row>
    <row r="5" spans="1:10" ht="21.75" customHeight="1">
      <c r="D5" s="12" t="s">
        <v>26</v>
      </c>
      <c r="E5" s="16">
        <f>H3*0.16</f>
        <v>2.2400000000000002</v>
      </c>
      <c r="F5" s="13" t="s">
        <v>21</v>
      </c>
      <c r="G5" s="14">
        <f>E5/0.16</f>
        <v>14.000000000000002</v>
      </c>
      <c r="H5" s="14"/>
    </row>
    <row r="6" spans="1:10" ht="29.25" customHeight="1">
      <c r="A6" s="22" t="s">
        <v>22</v>
      </c>
      <c r="B6" s="23"/>
      <c r="C6" s="23"/>
      <c r="D6" s="23"/>
      <c r="E6" s="23"/>
      <c r="F6" s="23"/>
      <c r="G6" s="23"/>
      <c r="H6" s="23"/>
      <c r="I6" s="24"/>
    </row>
    <row r="7" spans="1:10">
      <c r="A7" s="1" t="s">
        <v>0</v>
      </c>
      <c r="B7" s="1" t="s">
        <v>1</v>
      </c>
      <c r="C7" s="7" t="s">
        <v>29</v>
      </c>
      <c r="D7" s="1" t="s">
        <v>2</v>
      </c>
      <c r="E7" s="1" t="s">
        <v>3</v>
      </c>
      <c r="F7" s="1" t="s">
        <v>4</v>
      </c>
      <c r="G7" s="1" t="s">
        <v>5</v>
      </c>
      <c r="H7" s="1" t="s">
        <v>6</v>
      </c>
      <c r="I7" s="1" t="s">
        <v>7</v>
      </c>
    </row>
    <row r="8" spans="1:10" ht="44.15" customHeight="1">
      <c r="A8" s="19">
        <v>1</v>
      </c>
      <c r="B8" s="1" t="s">
        <v>8</v>
      </c>
      <c r="C8" s="9" t="s">
        <v>37</v>
      </c>
      <c r="D8" s="20" t="s">
        <v>38</v>
      </c>
      <c r="E8" s="7" t="s">
        <v>28</v>
      </c>
      <c r="F8" s="1">
        <f>E4*E5</f>
        <v>8.6016000000000012</v>
      </c>
      <c r="G8" s="1">
        <v>4900</v>
      </c>
      <c r="H8" s="1">
        <f t="shared" ref="H8:H16" si="1">F8*G8</f>
        <v>42147.840000000004</v>
      </c>
      <c r="I8" s="10" t="s">
        <v>33</v>
      </c>
    </row>
    <row r="9" spans="1:10" ht="44.15" customHeight="1">
      <c r="A9" s="19">
        <v>2</v>
      </c>
      <c r="B9" s="1" t="s">
        <v>36</v>
      </c>
      <c r="C9" s="8" t="s">
        <v>34</v>
      </c>
      <c r="D9" s="5" t="s">
        <v>20</v>
      </c>
      <c r="E9" s="1" t="s">
        <v>45</v>
      </c>
      <c r="F9" s="1">
        <v>28</v>
      </c>
      <c r="G9" s="1">
        <v>59</v>
      </c>
      <c r="H9" s="1">
        <f t="shared" si="1"/>
        <v>1652</v>
      </c>
      <c r="I9" s="4"/>
    </row>
    <row r="10" spans="1:10">
      <c r="A10" s="19">
        <v>3</v>
      </c>
      <c r="B10" s="1" t="s">
        <v>35</v>
      </c>
      <c r="C10" s="7" t="s">
        <v>30</v>
      </c>
      <c r="D10" s="7" t="s">
        <v>32</v>
      </c>
      <c r="E10" s="1" t="s">
        <v>10</v>
      </c>
      <c r="F10" s="1">
        <f>E4*E5</f>
        <v>8.6016000000000012</v>
      </c>
      <c r="G10" s="1">
        <v>400</v>
      </c>
      <c r="H10" s="1">
        <f t="shared" si="1"/>
        <v>3440.6400000000003</v>
      </c>
      <c r="I10" s="1"/>
    </row>
    <row r="11" spans="1:10" ht="44.15" customHeight="1">
      <c r="A11" s="19">
        <v>4</v>
      </c>
      <c r="B11" s="1" t="s">
        <v>11</v>
      </c>
      <c r="C11" s="8" t="s">
        <v>42</v>
      </c>
      <c r="D11" s="20" t="s">
        <v>41</v>
      </c>
      <c r="E11" s="1" t="s">
        <v>46</v>
      </c>
      <c r="F11" s="1">
        <v>28</v>
      </c>
      <c r="G11" s="1">
        <v>195</v>
      </c>
      <c r="H11" s="1">
        <f t="shared" si="1"/>
        <v>5460</v>
      </c>
      <c r="I11" s="4"/>
    </row>
    <row r="12" spans="1:10" ht="30" customHeight="1">
      <c r="A12" s="19">
        <v>5</v>
      </c>
      <c r="B12" s="1" t="s">
        <v>12</v>
      </c>
      <c r="C12" s="8" t="s">
        <v>44</v>
      </c>
      <c r="D12" s="20" t="s">
        <v>43</v>
      </c>
      <c r="E12" s="7" t="s">
        <v>47</v>
      </c>
      <c r="F12" s="1">
        <v>1</v>
      </c>
      <c r="G12" s="1">
        <v>2100</v>
      </c>
      <c r="H12" s="1">
        <f t="shared" si="1"/>
        <v>2100</v>
      </c>
      <c r="I12" s="25">
        <f>F8*250000</f>
        <v>2150400.0000000005</v>
      </c>
      <c r="J12" s="4" t="s">
        <v>49</v>
      </c>
    </row>
    <row r="13" spans="1:10">
      <c r="A13" s="19">
        <v>6</v>
      </c>
      <c r="B13" s="1" t="s">
        <v>13</v>
      </c>
      <c r="C13" s="1" t="s">
        <v>14</v>
      </c>
      <c r="D13" s="1" t="s">
        <v>15</v>
      </c>
      <c r="E13" s="1" t="s">
        <v>28</v>
      </c>
      <c r="F13" s="1">
        <f>F8*1</f>
        <v>8.6016000000000012</v>
      </c>
      <c r="G13" s="1">
        <v>159</v>
      </c>
      <c r="H13" s="1">
        <f t="shared" si="1"/>
        <v>1367.6544000000001</v>
      </c>
      <c r="I13" s="1"/>
    </row>
    <row r="14" spans="1:10" ht="50" customHeight="1">
      <c r="A14" s="19">
        <v>7</v>
      </c>
      <c r="B14" s="7" t="s">
        <v>31</v>
      </c>
      <c r="C14" s="5" t="s">
        <v>40</v>
      </c>
      <c r="D14" s="21" t="s">
        <v>39</v>
      </c>
      <c r="E14" s="1" t="s">
        <v>9</v>
      </c>
      <c r="F14" s="1">
        <v>1</v>
      </c>
      <c r="G14" s="1">
        <v>850</v>
      </c>
      <c r="H14" s="1">
        <f t="shared" si="1"/>
        <v>850</v>
      </c>
      <c r="I14" s="1"/>
    </row>
    <row r="15" spans="1:10">
      <c r="A15" s="19">
        <v>8</v>
      </c>
      <c r="B15" s="1" t="s">
        <v>16</v>
      </c>
      <c r="C15" s="1"/>
      <c r="D15" s="2" t="s">
        <v>17</v>
      </c>
      <c r="E15" s="1" t="s">
        <v>48</v>
      </c>
      <c r="F15" s="1">
        <v>15</v>
      </c>
      <c r="G15" s="1">
        <v>20</v>
      </c>
      <c r="H15" s="1">
        <f t="shared" si="1"/>
        <v>300</v>
      </c>
      <c r="I15" s="10" t="s">
        <v>50</v>
      </c>
    </row>
    <row r="16" spans="1:10">
      <c r="A16" s="19">
        <v>9</v>
      </c>
      <c r="B16" s="1" t="s">
        <v>18</v>
      </c>
      <c r="C16" s="1"/>
      <c r="D16" s="1"/>
      <c r="E16" s="7" t="s">
        <v>28</v>
      </c>
      <c r="F16" s="1">
        <f>E4*E5</f>
        <v>8.6016000000000012</v>
      </c>
      <c r="G16" s="1">
        <v>650</v>
      </c>
      <c r="H16" s="1">
        <f t="shared" si="1"/>
        <v>5591.0400000000009</v>
      </c>
      <c r="I16" s="1"/>
    </row>
    <row r="17" spans="1:9">
      <c r="A17" s="19">
        <v>10</v>
      </c>
      <c r="B17" s="3" t="s">
        <v>19</v>
      </c>
      <c r="C17" s="3"/>
      <c r="D17" s="18">
        <f>H17*1</f>
        <v>62909.174400000004</v>
      </c>
      <c r="E17" s="3"/>
      <c r="F17" s="3"/>
      <c r="G17" s="3"/>
      <c r="H17" s="3">
        <f>SUM(H8:H16)</f>
        <v>62909.174400000004</v>
      </c>
      <c r="I17" s="3"/>
    </row>
    <row r="19" spans="1:9">
      <c r="E19" s="6"/>
    </row>
  </sheetData>
  <mergeCells count="1">
    <mergeCell ref="A6:I6"/>
  </mergeCells>
  <phoneticPr fontId="3"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2021-06-30T00:15:00Z</dcterms:created>
  <dcterms:modified xsi:type="dcterms:W3CDTF">2024-01-11T10:31:39Z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5C0BCAF89DE043FC98E1FE83C6C55D70</vt:lpwstr>
  </property>
  <property fmtid="{D5CDD505-2E9C-101B-9397-08002B2CF9AE}" pid="3" name="KSOProductBuildVer">
    <vt:lpwstr>2052-10.8.0.5562</vt:lpwstr>
  </property>
</Properties>
</file>